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G:\01 生技\#采购资料\04-4 2026年采购工作资料\20260506 LED屏\"/>
    </mc:Choice>
  </mc:AlternateContent>
  <xr:revisionPtr revIDLastSave="0" documentId="13_ncr:1_{9DAAF49F-B632-45AD-96C3-38C4A75EC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报价清单" sheetId="3" r:id="rId1"/>
    <sheet name="Sheet1" sheetId="2" state="hidden" r:id="rId2"/>
  </sheets>
  <definedNames>
    <definedName name="_xlnm.Print_Titles" localSheetId="0">报价清单!$1:$3</definedName>
    <definedName name="户外">#REF!</definedName>
    <definedName name="室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3" l="1"/>
  <c r="G24" i="3"/>
  <c r="G23" i="3"/>
  <c r="G22" i="3"/>
  <c r="G20" i="3"/>
  <c r="G19" i="3"/>
  <c r="G13" i="3"/>
  <c r="G7" i="3"/>
  <c r="G8" i="3"/>
  <c r="G5" i="3"/>
  <c r="I24" i="3"/>
  <c r="I23" i="3"/>
  <c r="I22" i="3"/>
  <c r="I20" i="3"/>
  <c r="I19" i="3"/>
  <c r="I14" i="3"/>
  <c r="I13" i="3"/>
  <c r="I7" i="3"/>
  <c r="I8" i="3"/>
  <c r="I6" i="3"/>
  <c r="I5" i="3"/>
  <c r="I9" i="3"/>
  <c r="F22" i="2"/>
  <c r="I21" i="2"/>
  <c r="F21" i="2"/>
  <c r="I20" i="2"/>
  <c r="E21" i="3"/>
  <c r="I21" i="3" s="1"/>
  <c r="I27" i="3" s="1"/>
  <c r="G14" i="3"/>
  <c r="G6" i="3"/>
  <c r="I32" i="3" l="1"/>
  <c r="G21" i="3"/>
  <c r="I15" i="3"/>
  <c r="G15" i="3"/>
  <c r="I29" i="3"/>
  <c r="G27" i="3"/>
  <c r="I11" i="3"/>
  <c r="G9" i="3"/>
  <c r="G31" i="3" l="1"/>
  <c r="I17" i="3"/>
  <c r="I31" i="3"/>
  <c r="I33" i="3" s="1"/>
</calcChain>
</file>

<file path=xl/sharedStrings.xml><?xml version="1.0" encoding="utf-8"?>
<sst xmlns="http://schemas.openxmlformats.org/spreadsheetml/2006/main" count="139" uniqueCount="114">
  <si>
    <t>序号</t>
  </si>
  <si>
    <t>名  称</t>
  </si>
  <si>
    <t>技术参数说明</t>
  </si>
  <si>
    <t>单位</t>
  </si>
  <si>
    <t>数量</t>
  </si>
  <si>
    <t>备注</t>
  </si>
  <si>
    <t>室内全彩LED显示屏</t>
  </si>
  <si>
    <t>m²</t>
  </si>
  <si>
    <t>备用模组</t>
  </si>
  <si>
    <t>张</t>
  </si>
  <si>
    <t>备用接收卡</t>
  </si>
  <si>
    <t>备用电源</t>
  </si>
  <si>
    <t>台</t>
  </si>
  <si>
    <t>主控系统</t>
  </si>
  <si>
    <t xml:space="preserve">1.整机最大带载：1300万，最宽16384,最高8192
2.最大输入分辨率：4096x2160@60Hz
3.输入接口：1×HDMI2.0，1×DP1.2,2×HDMI，2×DVI；
4.输出接口:20网口，支持独立音频，智能除湿，U盘播放
</t>
  </si>
  <si>
    <t>套</t>
  </si>
  <si>
    <t>播放软件</t>
  </si>
  <si>
    <t>1、能够对文字，图像，动画进行“分区域”、“分时段”的任意编排；可对图文信息进行叠加处理，屏幕显示可随意组合； 
2、满足“按时段播放” 和“按次数播放”的要求；
3、播放表格式须采用XML格式，可与大型数据库接口；
4、须具有丰富的图片浏览功能和多种图片，图像格式的支持；
5、具有对外部视频信号的色度、饱和度、对比度进行调节；
6、须具有播放内容远程编辑和遥控功能，能够实现了显示内容“开”、“关”、“停” 等操作</t>
  </si>
  <si>
    <t>项</t>
  </si>
  <si>
    <t>结构包边</t>
  </si>
  <si>
    <t>配电箱</t>
  </si>
  <si>
    <t>甲方负责动力线缆到配电箱</t>
  </si>
  <si>
    <t>安装调试</t>
  </si>
  <si>
    <t>主电源线</t>
  </si>
  <si>
    <t>配电箱到显示屏屏体3*2.5mm²电源线</t>
  </si>
  <si>
    <t>主信号线</t>
  </si>
  <si>
    <t>超五类通信网线</t>
  </si>
  <si>
    <t>旧屏拆除</t>
  </si>
  <si>
    <t>拆除原旧屏屏体、电源、钢架结构等。</t>
  </si>
  <si>
    <t>加布线</t>
  </si>
  <si>
    <t>原来的网线数量不够，要重新安实际需求增加</t>
  </si>
  <si>
    <t>面积</t>
  </si>
  <si>
    <t>规格</t>
  </si>
  <si>
    <t>主控类型</t>
  </si>
  <si>
    <t>技术参数</t>
  </si>
  <si>
    <t>≤6㎡</t>
  </si>
  <si>
    <t>灯珠：100pcs；列驱动：5pcs；行驱动：2cps；245驱动：2pcs；磁铁：5pcs</t>
  </si>
  <si>
    <t>XS-ZK-4PC</t>
  </si>
  <si>
    <t>1.整机最大带载：260万，最宽3840,最高2000
2.最大输入分辨率：1920x1080@60Hz
3.输入接口：2×HDMI 1.4，1×DVI,1×CVBS，1×VGA；
4.输出接口:4网口，支持独立音频，智能除湿，U盘播放</t>
  </si>
  <si>
    <t>≤15㎡</t>
  </si>
  <si>
    <t>灯珠：500pcs；列驱动：10pcs；行驱动：5cps；245驱动：5pcs；磁铁：10pcs</t>
  </si>
  <si>
    <t>XS-ZK-8PC</t>
  </si>
  <si>
    <t>1.整机最大带载：520万，最宽16384,最高8192
2.最大输入分辨率：4096x2160@60Hz
3.输入接口：1×HDMI2.0，1×DP1.2,4×HDMI 1.4；
4.输出接口:8网口，支持独立音频，智能除湿，U盘播放</t>
  </si>
  <si>
    <t>≤30㎡</t>
  </si>
  <si>
    <t>灯珠：1000pcs；列驱动：20pcs；行驱动：10cps；245驱动：10pcs；磁铁：20pcs</t>
  </si>
  <si>
    <t>XS-ZK-12PC</t>
  </si>
  <si>
    <t>1.整机最大带载：780万，最宽16384,最高8192
2.最大输入分辨率：4096x2160@60Hz
3.输入接口：1×HDMI2.0，1×DP1.2;4×HDMI 1.4；
4.输出接口:12网口，支持独立音频，智能除湿，U盘播放</t>
  </si>
  <si>
    <t>≤50㎡</t>
  </si>
  <si>
    <t>灯珠：1500pcs；列驱动：20pcs；行驱动：10cps；245驱动：10pcs；磁铁：20pcs</t>
  </si>
  <si>
    <t>XS-ZK-20PC</t>
  </si>
  <si>
    <t>≤100㎡</t>
  </si>
  <si>
    <t>灯珠：2000pcs；列驱动：40pcs；行驱动：20cps；245驱动：10pcs；磁铁：40pcs</t>
  </si>
  <si>
    <t>＞100㎡</t>
  </si>
  <si>
    <t>点间距</t>
  </si>
  <si>
    <t>型号</t>
  </si>
  <si>
    <t>模组宽</t>
  </si>
  <si>
    <t>模组高</t>
  </si>
  <si>
    <t>模组宽分辨率</t>
  </si>
  <si>
    <t>模组高分辨率</t>
  </si>
  <si>
    <t>备品模组规格参数</t>
  </si>
  <si>
    <t>备品接收卡规格参数</t>
  </si>
  <si>
    <t>平均功耗</t>
  </si>
  <si>
    <t>XS1.2PE</t>
  </si>
  <si>
    <t>★1、像素点间距 ≤1.25mm ；（需提供具有CNAS、ilac-MRA标识的第三方权威检测机构出具的检测报告复印件佐证）
2、像素密度 单元板尺寸≥320mm×240mm
3、像素构成 1R1G1B 
4、单元板分辨率 258*192
5、为确保屏体的安全性，要求LED显示屏所使用的PCB板、防火保护外壳及内部其他元器件，阻燃等级均达到V-0等级；  
6、驱动芯片具有列下消隐功能、倍频刷新率提升2/4/8倍、低灰偏色改善；产品采用高端芯片，可智能调节正常工作与睡眠状态下的节能效果（动态节能，智能息屏），开启智能节电功能比没有开启节能45%以上；灯管红墨水试验：纯红墨水常温浸泡24h，无渗透，灯管气密性良好；温度变化试验：-40℃~85℃、循环次数6次、暴露时间4h、温度变化速率：1K/min，试验结束后，能正常工作。
7、低亮高灰：亮度为10%时信号处理深度（灰度等级）达到14bit；反光率≤1.5%；使用寿命 ≥10万小时；平均无故障时间 ≥2万小时，平均修复时间≤20分钟，画面延时（纳秒级）≤500ns；具备防碰撞焊盘技术；
8、机械强度≥30Mpa、抗拉强度≥230Mpa、屈服强度≥170Mpa、纵向、横向拉伸承载力≥3吨；电源线柔韧性 拉力≥10kgf；信号延迟≤2.5ns；信号衰减≤200mV；灯珠引脚无氧化，焊接正常，灯珠胶体正常，点亮正常；符合抗震10级要求；防护性能需具有防静电、防电磁干扰、防腐蚀、防虫、防潮、抗震动、抗雷击等功能；具有电源过压、过流、断电保护、分布上电措施、防护等级达到IP50；衰减率(工作3年) ≤10％
★9、刷新频率 ≥6000Hz ；（需提供具有CNAS、ilac-MRA标识的第三方权威检测机构出具的检测报告复印件佐证）
10、单元板带有数据自动校正功能
11、高低温负荷工作：样品在通电工作状态下，在-40℃~80℃试验12小时后仍能正常工作；高低温存储：样品放入试验箱中，试验箱内温度-40℃~80℃，存放48h，无异常，产品能正常工作 。
▲12、抗紫外线UV：暴露周期8h干燥、4h凝露使用UVA340灯，辐照度0.76W/M2 干燥时，黑标温度：60℃，8h凝露时，黑标温度50℃，4h、样品表面无明显变化；（需提供具有CNAS、ilac-MRA标识的第三方权威检测机构出具的检测报告复印件佐证） 
▲13、光生物安全检测：无危害类8h（30000s）曝辐中不造成光化学紫外危害（ES）并在16min（1000s）内不造成近紫外危害（EUVA），并在2.8h（10000s）内不造成对视网膜蓝光危害（LB）并在10s内不造成对视网膜热危害（LR)，且在1000s内不造成对眼睛的红外辐射危害（EIR）；（需提供具有CNAS、ilac-MRA标识的第三方权威检测机构出具的检测报告复印件佐证）</t>
  </si>
  <si>
    <t>XS1.2S10B64V2 (256*192/无面罩/104P/HUB320F/SHG)-2 OSP</t>
  </si>
  <si>
    <t xml:space="preserve"> XS32 Pro （含大屏幕控制软件V1.0）</t>
  </si>
  <si>
    <t>XS1.5PE</t>
  </si>
  <si>
    <t>★1、像素点间距 ≤1.538mm ；（需提供具有CNAS、ilac-MRA标识的第三方权威检测机构出具的检测报告复印件佐证）
2、像素密度 单元板尺寸≥320mm×240mm
3、像素构成 1R1G1B 
4、单元板分辨率 208*156
5、为确保屏体的安全性，要求LED显示屏所使用的PCB板、防火保护外壳及内部其他元器件，阻燃等级均达到V-0等级；  
6、驱动芯片具有列下消隐功能、倍频刷新率提升2/4/8倍、低灰偏色改善；产品采用高端芯片，可智能调节正常工作与睡眠状态下的节能效果（动态节能，智能息屏），开启智能节电功能比没有开启节能45%以上；灯管红墨水试验：纯红墨水常温浸泡24h，无渗透，灯管气密性良好；温度变化试验：-40℃~85℃、循环次数6次、暴露时间4h、温度变化速率：1K/min，试验结束后，能正常工作。
7、低亮高灰：亮度为10%时信号处理深度（灰度等级）达到14bit；反光率≤1.5%；使用寿命 ≥10万小时；平均无故障时间 ≥2万小时，平均修复时间≤20分钟，画面延时（纳秒级）≤500ns；具备防碰撞焊盘技术；
8、机械强度≥30Mpa、抗拉强度≥230Mpa、屈服强度≥170Mpa、纵向、横向拉伸承载力≥3吨；电源线柔韧性 拉力≥10kgf；信号延迟≤2.5ns；信号衰减≤200mV；灯珠引脚无氧化，焊接正常，灯珠胶体正常，点亮正常；符合抗震10级要求；防护性能需具有防静电、防电磁干扰、防腐蚀、防虫、防潮、抗震动、抗雷击等功能；具有电源过压、过流、断电保护、分布上电措施、防护等级达到IP50；衰减率(工作3年) ≤10％
★9、刷新频率 ≥6000Hz ；（需提供具有CNAS、ilac-MRA标识的第三方权威检测机构出具的检测报告复印件佐证）
10、单元板带有数据自动校正功能
11、高低温负荷工作：样品在通电工作状态下，在-40℃~80℃试验12小时后仍能正常工作；高低温存储：样品放入试验箱中，试验箱内温度-40℃~80℃，存放48h，无异常，产品能正常工作 。
▲12、抗紫外线UV：暴露周期8h干燥、4h凝露使用UVA340灯，辐照度0.76W/M2 干燥时，黑标温度：60℃，8h凝露时，黑标温度50℃，4h、样品表面无明显变化；（需提供具有CNAS、ilac-MRA标识的第三方权威检测机构出具的检测报告复印件佐证） 
▲13、光生物安全检测：无危害类8h（30000s）曝辐中不造成光化学紫外危害（ES）并在16min（1000s）内不造成近紫外危害（EUVA），并在2.8h（10000s）内不造成对视网膜蓝光危害（LB）并在10s内不造成对视网膜热危害（LR)，且在1000s内不造成对眼睛的红外辐射危害（EIR）；（需提供具有CNAS、ilac-MRA标识的第三方权威检测机构出具的检测报告复印件佐证）</t>
  </si>
  <si>
    <t>XS1.5S12B52V1 (208*156/无面罩/104P/HUB320/SHG)-2 OSP</t>
  </si>
  <si>
    <t>XS1.8PE</t>
  </si>
  <si>
    <t>★1、像素点间距 ≤1.875mm ；（需提供具有CNAS、ilac-MRA标识的第三方权威检测机构出具的检测报告复印件佐证）
2、像素密度 单元板尺寸≥320mm×240mm
3、像素构成 1R1G1B 
4、单元板分辨率 171*128
5、为确保屏体的安全性，要求LED显示屏所使用的PCB板、防火保护外壳及内部其他元器件，阻燃等级均达到V-0等级；  
6、驱动芯片具有列下消隐功能、倍频刷新率提升2/4/8倍、低灰偏色改善；产品采用高端芯片，可智能调节正常工作与睡眠状态下的节能效果（动态节能，智能息屏），开启智能节电功能比没有开启节能45%以上；灯管红墨水试验：纯红墨水常温浸泡24h，无渗透，灯管气密性良好；温度变化试验：-40℃~85℃、循环次数6次、暴露时间4h、温度变化速率：1K/min，试验结束后，能正常工作。
7、低亮高灰：亮度为10%时信号处理深度（灰度等级）达到14bit；反光率≤1.5%；使用寿命 ≥10万小时；平均无故障时间 ≥2万小时，平均修复时间≤20分钟，画面延时（纳秒级）≤500ns；具备防碰撞焊盘技术；
8、机械强度≥30Mpa、抗拉强度≥230Mpa、屈服强度≥170Mpa、纵向、横向拉伸承载力≥3吨；电源线柔韧性 拉力≥10kgf；信号延迟≤2.5ns；信号衰减≤200mV；灯珠引脚无氧化，焊接正常，灯珠胶体正常，点亮正常；符合抗震10级要求；防护性能需具有防静电、防电磁干扰、防腐蚀、防虫、防潮、抗震动、抗雷击等功能；具有电源过压、过流、断电保护、分布上电措施、防护等级达到IP50；衰减率(工作3年) ≤10％
★9、刷新频率 ≥6000Hz ；（需提供具有CNAS、ilac-MRA标识的第三方权威检测机构出具的检测报告复印件佐证）
10、单元板带有数据自动校正功能
11、高低温负荷工作：样品在通电工作状态下，在-40℃~80℃试验12小时后仍能正常工作；高低温存储：样品放入试验箱中，试验箱内温度-40℃~80℃，存放48h，无异常，产品能正常工作 。
▲12、抗紫外线UV：暴露周期8h干燥、4h凝露使用UVA340灯，辐照度0.76W/M2 干燥时，黑标温度：60℃，8h凝露时，黑标温度50℃，4h、样品表面无明显变化；（需提供具有CNAS、ilac-MRA标识的第三方权威检测机构出具的检测报告复印件佐证） 
▲13、光生物安全检测：无危害类8h（30000s）曝辐中不造成光化学紫外危害（ES）并在16min（1000s）内不造成近紫外危害（EUVA），并在2.8h（10000s）内不造成对视网膜蓝光危害（LB）并在10s内不造成对视网膜热危害（LR)，且在1000s内不造成对眼睛的红外辐射危害（EIR）；（需提供具有CNAS、ilac-MRA标识的第三方权威检测机构出具的检测报告复印件佐证）</t>
  </si>
  <si>
    <t>XS1.8S15B64V1.1 (171*128/无面罩/104P/HUB75E/SHG)-2 OSP</t>
  </si>
  <si>
    <t xml:space="preserve"> XS75 Pro （含大屏幕控制软件V1.0）</t>
  </si>
  <si>
    <t>XS2PE</t>
  </si>
  <si>
    <t>★1、像素点间距 ≤2mm ；（需提供具有CNAS、ilac-MRA标识的第三方权威检测机构出具的检测报告复印件佐证）
2、像素密度 单元板尺寸≥320mm×240mm
3、像素构成 1R1G1B 
4、单元板分辨率 240*120
5、为确保屏体的安全性，要求LED显示屏所使用的PCB板、防火保护外壳及内部其他元器件，阻燃等级均达到V-0等级；  
6、驱动芯片具有列下消隐功能、倍频刷新率提升2/4/8倍、低灰偏色改善；产品采用高端芯片，可智能调节正常工作与睡眠状态下的节能效果（动态节能，智能息屏），开启智能节电功能比没有开启节能45%以上；灯管红墨水试验：纯红墨水常温浸泡24h，无渗透，灯管气密性良好；温度变化试验：-40℃~85℃、循环次数6次、暴露时间4h、温度变化速率：1K/min，试验结束后，能正常工作。
7、低亮高灰：亮度为10%时信号处理深度（灰度等级）达到14bit；反光率≤1.5%；使用寿命 ≥10万小时；平均无故障时间 ≥2万小时，平均修复时间≤20分钟，画面延时（纳秒级）≤500ns；具备防碰撞焊盘技术；
8、机械强度≥30Mpa、抗拉强度≥230Mpa、屈服强度≥170Mpa、纵向、横向拉伸承载力≥3吨；电源线柔韧性 拉力≥10kgf；信号延迟≤2.5ns；信号衰减≤200mV；灯珠引脚无氧化，焊接正常，灯珠胶体正常，点亮正常；符合抗震10级要求；防护性能需具有防静电、防电磁干扰、防腐蚀、防虫、防潮、抗震动、抗雷击等功能；具有电源过压、过流、断电保护、分布上电措施、防护等级达到IP50；衰减率(工作3年) ≤10％
★9、刷新频率 ≥6000Hz ；（需提供具有CNAS、ilac-MRA标识的第三方权威检测机构出具的检测报告复印件佐证）
10、单元板带有数据自动校正功能
11、高低温负荷工作：样品在通电工作状态下，在-40℃~80℃试验12小时后仍能正常工作；高低温存储：样品放入试验箱中，试验箱内温度-40℃~80℃，存放48h，无异常，产品能正常工作 。
▲12、抗紫外线UV：暴露周期8h干燥、4h凝露使用UVA340灯，辐照度0.76W/M2 干燥时，黑标温度：60℃，8h凝露时，黑标温度50℃，4h、样品表面无明显变化；（需提供具有CNAS、ilac-MRA标识的第三方权威检测机构出具的检测报告复印件佐证） 
▲13、光生物安全检测：无危害类8h（30000s）曝辐中不造成光化学紫外危害（ES）并在16min（1000s）内不造成近紫外危害（EUVA），并在2.8h（10000s）内不造成对视网膜蓝光危害（LB）并在10s内不造成对视网膜热危害（LR)，且在1000s内不造成对眼睛的红外辐射危害（EIR）；（需提供具有CNAS、ilac-MRA标识的第三方权威检测机构出具的检测报告复印件佐证）</t>
  </si>
  <si>
    <t>XS2S15B60V1.1(160*120/无面罩/105P/HUB75E/SHG/SDR)-2 OSP</t>
  </si>
  <si>
    <t>XS2.5PE</t>
  </si>
  <si>
    <t>★1、像素点间距 ≤2.5mm ；（需提供具有CNAS、ilac-MRA标识的第三方权威检测机构出具的检测报告复印件佐证）
2、像素密度 单元板尺寸≥320mm×240mm
3、像素构成 1R1G1B 
4、单元板分辨率 128*96
5、为确保屏体的安全性，要求LED显示屏所使用的PCB板、防火保护外壳及内部其他元器件，阻燃等级均达到V-0等级；  
6、驱动芯片具有列下消隐功能、倍频刷新率提升2/4/8倍、低灰偏色改善；产品采用高端芯片，可智能调节正常工作与睡眠状态下的节能效果（动态节能，智能息屏），开启智能节电功能比没有开启节能45%以上；灯管红墨水试验：纯红墨水常温浸泡24h，无渗透，灯管气密性良好；温度变化试验：-40℃~85℃、循环次数6次、暴露时间4h、温度变化速率：1K/min，试验结束后，能正常工作。
7、低亮高灰：亮度为10%时信号处理深度（灰度等级）达到14bit；反光率≤1.5%；使用寿命 ≥10万小时；平均无故障时间 ≥2万小时，平均修复时间≤20分钟，画面延时（纳秒级）≤500ns；具备防碰撞焊盘技术；
8、机械强度≥30Mpa、抗拉强度≥230Mpa、屈服强度≥170Mpa、纵向、横向拉伸承载力≥3吨；电源线柔韧性 拉力≥10kgf；信号延迟≤2.5ns；信号衰减≤200mV；灯珠引脚无氧化，焊接正常，灯珠胶体正常，点亮正常；符合抗震10级要求；防护性能需具有防静电、防电磁干扰、防腐蚀、防虫、防潮、抗震动、抗雷击等功能；具有电源过压、过流、断电保护、分布上电措施、防护等级达到IP50；衰减率(工作3年) ≤10％
★9、刷新频率 ≥6000Hz ；（需提供具有CNAS、ilac-MRA标识的第三方权威检测机构出具的检测报告复印件佐证）
10、单元板带有数据自动校正功能
11、高低温负荷工作：样品在通电工作状态下，在-40℃~80℃试验12小时后仍能正常工作；高低温存储：样品放入试验箱中，试验箱内温度-40℃~80℃，存放48h，无异常，产品能正常工作 。
▲12、抗紫外线UV：暴露周期8h干燥、4h凝露使用UVA340灯，辐照度0.76W/M2 干燥时，黑标温度：60℃，8h凝露时，黑标温度50℃，4h、样品表面无明显变化；（需提供具有CNAS、ilac-MRA标识的第三方权威检测机构出具的检测报告复印件佐证） 
▲13、光生物安全检测：无危害类8h（30000s）曝辐中不造成光化学紫外危害（ES）并在16min（1000s）内不造成近紫外危害（EUVA），并在2.8h（10000s）内不造成对视网膜蓝光危害（LB）并在10s内不造成对视网膜热危害（LR)，且在1000s内不造成对眼睛的红外辐射危害（EIR）；（需提供具有CNAS、ilac-MRA标识的第三方权威检测机构出具的检测报告复印件佐证）</t>
  </si>
  <si>
    <t>XS2.5S20B64V1.1 (128*96/无面罩/105P/HUB75E/SHG)-1 OSP</t>
  </si>
  <si>
    <t>模组排列</t>
  </si>
  <si>
    <t>取的计算宽分辨率</t>
  </si>
  <si>
    <t>宽</t>
  </si>
  <si>
    <t>取的计算高分辨率</t>
  </si>
  <si>
    <t>高</t>
  </si>
  <si>
    <t>附件2-2</t>
  </si>
  <si>
    <t>报价清单</t>
  </si>
  <si>
    <t>不含税预算单价（元）</t>
  </si>
  <si>
    <t>不含税预算总价（元）</t>
    <phoneticPr fontId="2" type="noConversion"/>
  </si>
  <si>
    <t>报价不含税单价（元）</t>
    <phoneticPr fontId="2" type="noConversion"/>
  </si>
  <si>
    <t>报价不含税总价（元）</t>
    <phoneticPr fontId="2" type="noConversion"/>
  </si>
  <si>
    <t>1.整机最大带载：1300万，最宽16384,最高8192
2.最大输入分辨率：4096x2160@60Hz
3.输入接口：1×HDMI2.0，1×DP1.2,2×HDMI，2×DVI；
4.输出接口:20网口，支持独立音频，智能除湿，U盘播放</t>
    <phoneticPr fontId="2" type="noConversion"/>
  </si>
  <si>
    <t>赠送，需正版</t>
    <phoneticPr fontId="2" type="noConversion"/>
  </si>
  <si>
    <t>配电柜内装有空气开关、交流接触器等，配电柜门上还装有旋钮开关和指示灯等。配电柜内主令开关均选用品牌器件，具有过流、过压、欠压、短路、断路、超温、超负荷、断电、等保护功能</t>
    <phoneticPr fontId="2" type="noConversion"/>
  </si>
  <si>
    <t>税金</t>
  </si>
  <si>
    <t>含税合价</t>
  </si>
  <si>
    <t>不含税小计</t>
    <phoneticPr fontId="2" type="noConversion"/>
  </si>
  <si>
    <t>一、显示屏屏体</t>
    <phoneticPr fontId="2" type="noConversion"/>
  </si>
  <si>
    <t>二、主控系统配套类</t>
    <phoneticPr fontId="2" type="noConversion"/>
  </si>
  <si>
    <t>汇总合计</t>
    <phoneticPr fontId="2" type="noConversion"/>
  </si>
  <si>
    <t>不含税合计</t>
    <phoneticPr fontId="2" type="noConversion"/>
  </si>
  <si>
    <t>含税小计</t>
    <phoneticPr fontId="2" type="noConversion"/>
  </si>
  <si>
    <t>品牌（参投人填报）</t>
    <phoneticPr fontId="2" type="noConversion"/>
  </si>
  <si>
    <t>三、结构、配电、耗材类及运输</t>
    <phoneticPr fontId="2" type="noConversion"/>
  </si>
  <si>
    <t>/</t>
    <phoneticPr fontId="2" type="noConversion"/>
  </si>
  <si>
    <r>
      <t>1.</t>
    </r>
    <r>
      <rPr>
        <b/>
        <sz val="11"/>
        <color rgb="FFFF0000"/>
        <rFont val="宋体"/>
        <family val="3"/>
        <charset val="134"/>
        <scheme val="minor"/>
      </rPr>
      <t>含原厂整屏三年质保</t>
    </r>
    <r>
      <rPr>
        <sz val="11"/>
        <color rgb="FFFF0000"/>
        <rFont val="宋体"/>
        <family val="3"/>
        <charset val="134"/>
        <scheme val="minor"/>
      </rPr>
      <t>（需于中标后提供厂家盖章的售后服务承诺书）；
2.</t>
    </r>
    <r>
      <rPr>
        <b/>
        <sz val="11"/>
        <color rgb="FFFF0000"/>
        <rFont val="宋体"/>
        <family val="3"/>
        <charset val="134"/>
        <scheme val="minor"/>
      </rPr>
      <t>含运输</t>
    </r>
    <r>
      <rPr>
        <sz val="11"/>
        <color rgb="FFFF0000"/>
        <rFont val="宋体"/>
        <family val="3"/>
        <charset val="134"/>
        <scheme val="minor"/>
      </rPr>
      <t>（工厂发货，配送至采购人指定地点）</t>
    </r>
    <r>
      <rPr>
        <b/>
        <sz val="11"/>
        <color rgb="FFFF0000"/>
        <rFont val="宋体"/>
        <family val="3"/>
        <charset val="134"/>
        <scheme val="minor"/>
      </rPr>
      <t>。</t>
    </r>
    <phoneticPr fontId="2" type="noConversion"/>
  </si>
  <si>
    <t>定制异型结构、包边满足现场不规则的安装需求，保证三面显示屏的精准安装，无错位安装。外框尺寸：11.94m*2.74m*0.1m</t>
    <phoneticPr fontId="2" type="noConversion"/>
  </si>
  <si>
    <t>整屏三面异型安装调及试，保证显示屏正常点亮及运行</t>
    <phoneticPr fontId="2" type="noConversion"/>
  </si>
  <si>
    <t>旧屏拆除及对原有音响线路进行重新布置和调试</t>
    <phoneticPr fontId="2" type="noConversion"/>
  </si>
  <si>
    <t>拆除原旧屏屏体、电源、钢架结构等，对改造后部分损坏的音视频线路进行重新布置及调试</t>
    <phoneticPr fontId="2" type="noConversion"/>
  </si>
  <si>
    <t xml:space="preserve">报价单位（盖章）：                                 </t>
    <phoneticPr fontId="2" type="noConversion"/>
  </si>
  <si>
    <t xml:space="preserve">报价日期：                                 </t>
    <phoneticPr fontId="2" type="noConversion"/>
  </si>
  <si>
    <r>
      <t>整屏显示尺寸：宽11.84m*高2.64m=31.26平方米
整屏像素：5814*1408=8186112</t>
    </r>
    <r>
      <rPr>
        <sz val="11"/>
        <color theme="1"/>
        <rFont val="宋体"/>
        <family val="3"/>
        <charset val="134"/>
        <scheme val="minor"/>
      </rPr>
      <t xml:space="preserve">
像素结构：SMD 1R1G1B
像素间距： 1.8mm
像素封装：TOP 1515
</t>
    </r>
    <r>
      <rPr>
        <b/>
        <sz val="11"/>
        <color rgb="FFFF0000"/>
        <rFont val="宋体"/>
        <family val="3"/>
        <charset val="134"/>
        <scheme val="minor"/>
      </rPr>
      <t>模组分辨率：（W×H）171×128=21888Dots</t>
    </r>
    <r>
      <rPr>
        <sz val="11"/>
        <color theme="1"/>
        <rFont val="宋体"/>
        <family val="3"/>
        <charset val="134"/>
        <scheme val="minor"/>
      </rPr>
      <t xml:space="preserve">
扫描数： 64S
</t>
    </r>
    <r>
      <rPr>
        <b/>
        <sz val="11"/>
        <color rgb="FFFF0000"/>
        <rFont val="宋体"/>
        <family val="3"/>
        <charset val="134"/>
        <scheme val="minor"/>
      </rPr>
      <t>模组尺寸(mm)： 320×240×12.3【4：3】</t>
    </r>
    <r>
      <rPr>
        <sz val="11"/>
        <color theme="1"/>
        <rFont val="宋体"/>
        <family val="3"/>
        <charset val="134"/>
        <scheme val="minor"/>
      </rPr>
      <t xml:space="preserve">
模组重量(kg）： 0.52kg±0.005
像素密度(Dots/m²)：285000 
白平衡亮度(cd/m²) ：550
</t>
    </r>
    <r>
      <rPr>
        <b/>
        <sz val="11"/>
        <color rgb="FFFF0000"/>
        <rFont val="宋体"/>
        <family val="3"/>
        <charset val="134"/>
        <scheme val="minor"/>
      </rPr>
      <t>输入电压（直流）：4.2V±0.1V（节能低温）
单元板功率：≤25.2W</t>
    </r>
    <r>
      <rPr>
        <sz val="11"/>
        <color theme="1"/>
        <rFont val="宋体"/>
        <family val="3"/>
        <charset val="134"/>
        <scheme val="minor"/>
      </rPr>
      <t xml:space="preserve">
标准色温（K）： 3000-15000 可调
视角（水平/垂直°） 160/140
亮度均匀性： ≥95%
对比度： 6000:1-8000:1
供电要求（Vac）：200~240
</t>
    </r>
    <r>
      <rPr>
        <b/>
        <sz val="11"/>
        <color rgb="FFFF0000"/>
        <rFont val="宋体"/>
        <family val="3"/>
        <charset val="134"/>
        <scheme val="minor"/>
      </rPr>
      <t>平均功耗(W/m²)： ≤100W/㎡
峰值功耗(W/m²)： ≤328W/㎡ 
灰度等级(Bits)： 16Bit
刷新率（Hz）： ≥6000（超高刷新，拍照效果好）</t>
    </r>
    <r>
      <rPr>
        <sz val="11"/>
        <color theme="1"/>
        <rFont val="宋体"/>
        <family val="3"/>
        <charset val="134"/>
        <scheme val="minor"/>
      </rPr>
      <t xml:space="preserve">
其他： 动态节能</t>
    </r>
    <r>
      <rPr>
        <b/>
        <sz val="11"/>
        <color rgb="FFFF0000"/>
        <rFont val="宋体"/>
        <family val="3"/>
        <charset val="134"/>
        <scheme val="minor"/>
      </rPr>
      <t>|塑钢底壳|</t>
    </r>
    <r>
      <rPr>
        <sz val="11"/>
        <color theme="1"/>
        <rFont val="宋体"/>
        <family val="3"/>
        <charset val="134"/>
        <scheme val="minor"/>
      </rPr>
      <t>动态峰值亮度|过压保护</t>
    </r>
    <phoneticPr fontId="2" type="noConversion"/>
  </si>
  <si>
    <t>与本次项目报送的LED显示屏所用模组同品牌、同参数。</t>
    <phoneticPr fontId="2" type="noConversion"/>
  </si>
  <si>
    <t>根据各自发票税率计算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</si>
</sst>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0" borderId="0"/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 applyProtection="1">
      <alignment horizontal="center" vertical="center"/>
      <protection locked="0"/>
    </xf>
    <xf numFmtId="43" fontId="4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千位分隔" xfId="1" builtinId="3"/>
    <cellStyle name="样式 1" xfId="2" xr:uid="{8B39341C-6B6A-45AA-A93F-EEFEF9AE8631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="85" zoomScaleNormal="85" zoomScaleSheetLayoutView="40" workbookViewId="0">
      <selection activeCell="P5" sqref="P5"/>
    </sheetView>
  </sheetViews>
  <sheetFormatPr defaultColWidth="9" defaultRowHeight="13.5" x14ac:dyDescent="0.15"/>
  <cols>
    <col min="1" max="1" width="5.375" customWidth="1"/>
    <col min="2" max="2" width="13.625" style="6" customWidth="1"/>
    <col min="3" max="3" width="49.875" customWidth="1"/>
    <col min="4" max="4" width="5.75" bestFit="1" customWidth="1"/>
    <col min="5" max="5" width="7.5" bestFit="1" customWidth="1"/>
    <col min="6" max="6" width="11.5" customWidth="1"/>
    <col min="7" max="7" width="12.25" customWidth="1"/>
    <col min="8" max="8" width="12.75" customWidth="1"/>
    <col min="9" max="9" width="13.375" customWidth="1"/>
    <col min="10" max="10" width="12" style="6" customWidth="1"/>
    <col min="11" max="11" width="11.25" customWidth="1"/>
    <col min="12" max="12" width="12.875"/>
  </cols>
  <sheetData>
    <row r="1" spans="1:11" ht="18" customHeight="1" x14ac:dyDescent="0.15">
      <c r="A1" s="9" t="s">
        <v>84</v>
      </c>
      <c r="B1" s="10"/>
      <c r="C1" s="10"/>
      <c r="D1" s="5"/>
      <c r="E1" s="5"/>
      <c r="F1" s="5"/>
      <c r="G1" s="5"/>
      <c r="H1" s="5"/>
      <c r="I1" s="5"/>
      <c r="J1"/>
      <c r="K1" s="5"/>
    </row>
    <row r="2" spans="1:11" s="42" customFormat="1" ht="25.5" customHeight="1" x14ac:dyDescent="0.15">
      <c r="A2" s="44" t="s">
        <v>85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35.1" customHeight="1" x14ac:dyDescent="0.15">
      <c r="A3" s="32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86</v>
      </c>
      <c r="G3" s="32" t="s">
        <v>87</v>
      </c>
      <c r="H3" s="32" t="s">
        <v>88</v>
      </c>
      <c r="I3" s="32" t="s">
        <v>89</v>
      </c>
      <c r="J3" s="32" t="s">
        <v>5</v>
      </c>
      <c r="K3" s="47" t="s">
        <v>101</v>
      </c>
    </row>
    <row r="4" spans="1:11" ht="30" customHeight="1" x14ac:dyDescent="0.15">
      <c r="A4" s="33" t="s">
        <v>96</v>
      </c>
      <c r="B4" s="34"/>
      <c r="C4" s="33"/>
      <c r="D4" s="33"/>
      <c r="E4" s="33"/>
      <c r="F4" s="33"/>
      <c r="G4" s="33"/>
      <c r="H4" s="33"/>
      <c r="I4" s="33"/>
      <c r="J4" s="34"/>
      <c r="K4" s="54"/>
    </row>
    <row r="5" spans="1:11" ht="321" customHeight="1" x14ac:dyDescent="0.15">
      <c r="A5" s="15">
        <v>1</v>
      </c>
      <c r="B5" s="12" t="s">
        <v>6</v>
      </c>
      <c r="C5" s="35" t="s">
        <v>111</v>
      </c>
      <c r="D5" s="15" t="s">
        <v>7</v>
      </c>
      <c r="E5" s="17">
        <v>31.26</v>
      </c>
      <c r="F5" s="50">
        <v>3557.69</v>
      </c>
      <c r="G5" s="17">
        <f t="shared" ref="G5:G8" si="0">E5*F5</f>
        <v>111213.3894</v>
      </c>
      <c r="H5" s="17"/>
      <c r="I5" s="17">
        <f>E5*H5</f>
        <v>0</v>
      </c>
      <c r="J5" s="36" t="s">
        <v>104</v>
      </c>
      <c r="K5" s="17"/>
    </row>
    <row r="6" spans="1:11" ht="30" customHeight="1" x14ac:dyDescent="0.15">
      <c r="A6" s="15">
        <v>2</v>
      </c>
      <c r="B6" s="12" t="s">
        <v>8</v>
      </c>
      <c r="C6" s="37" t="s">
        <v>112</v>
      </c>
      <c r="D6" s="15" t="s">
        <v>9</v>
      </c>
      <c r="E6" s="13">
        <v>4</v>
      </c>
      <c r="F6" s="48">
        <v>309.73</v>
      </c>
      <c r="G6" s="50">
        <f t="shared" si="0"/>
        <v>1238.92</v>
      </c>
      <c r="H6" s="17"/>
      <c r="I6" s="17">
        <f>E6*H6</f>
        <v>0</v>
      </c>
      <c r="J6" s="18"/>
      <c r="K6" s="13"/>
    </row>
    <row r="7" spans="1:11" ht="30" customHeight="1" x14ac:dyDescent="0.15">
      <c r="A7" s="15">
        <v>3</v>
      </c>
      <c r="B7" s="12" t="s">
        <v>10</v>
      </c>
      <c r="C7" s="37" t="s">
        <v>112</v>
      </c>
      <c r="D7" s="15" t="s">
        <v>9</v>
      </c>
      <c r="E7" s="13">
        <v>2</v>
      </c>
      <c r="F7" s="48">
        <v>132.74</v>
      </c>
      <c r="G7" s="50">
        <f t="shared" si="0"/>
        <v>265.48</v>
      </c>
      <c r="H7" s="17"/>
      <c r="I7" s="17">
        <f t="shared" ref="I7:I8" si="1">E7*H7</f>
        <v>0</v>
      </c>
      <c r="J7" s="18"/>
      <c r="K7" s="13"/>
    </row>
    <row r="8" spans="1:11" ht="30" customHeight="1" x14ac:dyDescent="0.15">
      <c r="A8" s="15">
        <v>4</v>
      </c>
      <c r="B8" s="12" t="s">
        <v>11</v>
      </c>
      <c r="C8" s="37" t="s">
        <v>112</v>
      </c>
      <c r="D8" s="15" t="s">
        <v>12</v>
      </c>
      <c r="E8" s="13">
        <v>2</v>
      </c>
      <c r="F8" s="48">
        <v>84.07</v>
      </c>
      <c r="G8" s="50">
        <f t="shared" si="0"/>
        <v>168.14</v>
      </c>
      <c r="H8" s="17"/>
      <c r="I8" s="17">
        <f t="shared" si="1"/>
        <v>0</v>
      </c>
      <c r="J8" s="18"/>
      <c r="K8" s="13"/>
    </row>
    <row r="9" spans="1:11" ht="27.95" customHeight="1" x14ac:dyDescent="0.15">
      <c r="A9" s="23" t="s">
        <v>95</v>
      </c>
      <c r="B9" s="24"/>
      <c r="C9" s="23"/>
      <c r="D9" s="23"/>
      <c r="E9" s="23"/>
      <c r="F9" s="23"/>
      <c r="G9" s="11">
        <f>SUM(G5:G8)</f>
        <v>112885.92939999999</v>
      </c>
      <c r="H9" s="38"/>
      <c r="I9" s="11">
        <f>SUM(I5:I8)</f>
        <v>0</v>
      </c>
      <c r="J9" s="12"/>
      <c r="K9" s="11"/>
    </row>
    <row r="10" spans="1:11" ht="27.95" customHeight="1" x14ac:dyDescent="0.15">
      <c r="A10" s="31" t="s">
        <v>93</v>
      </c>
      <c r="B10" s="31"/>
      <c r="C10" s="31"/>
      <c r="D10" s="31"/>
      <c r="E10" s="31"/>
      <c r="F10" s="31"/>
      <c r="G10" s="31"/>
      <c r="H10" s="31"/>
      <c r="I10" s="45"/>
      <c r="J10" s="25" t="s">
        <v>113</v>
      </c>
      <c r="K10" s="30"/>
    </row>
    <row r="11" spans="1:11" ht="27.95" customHeight="1" x14ac:dyDescent="0.15">
      <c r="A11" s="31" t="s">
        <v>100</v>
      </c>
      <c r="B11" s="31"/>
      <c r="C11" s="31"/>
      <c r="D11" s="31"/>
      <c r="E11" s="31"/>
      <c r="F11" s="31"/>
      <c r="G11" s="31"/>
      <c r="H11" s="31"/>
      <c r="I11" s="29">
        <f>I9+I10</f>
        <v>0</v>
      </c>
      <c r="J11" s="28"/>
      <c r="K11" s="29"/>
    </row>
    <row r="12" spans="1:11" ht="30" customHeight="1" x14ac:dyDescent="0.15">
      <c r="A12" s="33" t="s">
        <v>97</v>
      </c>
      <c r="B12" s="34"/>
      <c r="C12" s="33"/>
      <c r="D12" s="33"/>
      <c r="E12" s="33"/>
      <c r="F12" s="33"/>
      <c r="G12" s="33"/>
      <c r="H12" s="33"/>
      <c r="I12" s="33"/>
      <c r="J12" s="34"/>
      <c r="K12" s="54"/>
    </row>
    <row r="13" spans="1:11" ht="88.5" customHeight="1" x14ac:dyDescent="0.15">
      <c r="A13" s="13">
        <v>1</v>
      </c>
      <c r="B13" s="14" t="s">
        <v>13</v>
      </c>
      <c r="C13" s="39" t="s">
        <v>90</v>
      </c>
      <c r="D13" s="13" t="s">
        <v>15</v>
      </c>
      <c r="E13" s="13">
        <v>1</v>
      </c>
      <c r="F13" s="48">
        <v>17389.38</v>
      </c>
      <c r="G13" s="50">
        <f>E13*F13</f>
        <v>17389.38</v>
      </c>
      <c r="H13" s="17"/>
      <c r="I13" s="17">
        <f t="shared" ref="I13:I14" si="2">E13*H13</f>
        <v>0</v>
      </c>
      <c r="J13" s="18"/>
      <c r="K13" s="13"/>
    </row>
    <row r="14" spans="1:11" ht="156.75" customHeight="1" x14ac:dyDescent="0.15">
      <c r="A14" s="13">
        <v>2</v>
      </c>
      <c r="B14" s="12" t="s">
        <v>16</v>
      </c>
      <c r="C14" s="40" t="s">
        <v>17</v>
      </c>
      <c r="D14" s="15" t="s">
        <v>18</v>
      </c>
      <c r="E14" s="12">
        <v>1</v>
      </c>
      <c r="F14" s="17">
        <v>0</v>
      </c>
      <c r="G14" s="17">
        <f>E14*F14</f>
        <v>0</v>
      </c>
      <c r="H14" s="17">
        <v>0</v>
      </c>
      <c r="I14" s="17">
        <f t="shared" si="2"/>
        <v>0</v>
      </c>
      <c r="J14" s="18" t="s">
        <v>91</v>
      </c>
      <c r="K14" s="13"/>
    </row>
    <row r="15" spans="1:11" ht="27.95" customHeight="1" x14ac:dyDescent="0.15">
      <c r="A15" s="19" t="s">
        <v>95</v>
      </c>
      <c r="B15" s="20"/>
      <c r="C15" s="19"/>
      <c r="D15" s="19"/>
      <c r="E15" s="19"/>
      <c r="F15" s="19"/>
      <c r="G15" s="11">
        <f>SUM(G13:G14)</f>
        <v>17389.38</v>
      </c>
      <c r="H15" s="21"/>
      <c r="I15" s="11">
        <f>SUM(I13:I14)</f>
        <v>0</v>
      </c>
      <c r="J15" s="16"/>
      <c r="K15" s="11"/>
    </row>
    <row r="16" spans="1:11" ht="27.95" customHeight="1" x14ac:dyDescent="0.15">
      <c r="A16" s="31" t="s">
        <v>93</v>
      </c>
      <c r="B16" s="31"/>
      <c r="C16" s="31"/>
      <c r="D16" s="31"/>
      <c r="E16" s="31"/>
      <c r="F16" s="31"/>
      <c r="G16" s="31"/>
      <c r="H16" s="31"/>
      <c r="I16" s="45"/>
      <c r="J16" s="25" t="s">
        <v>113</v>
      </c>
      <c r="K16" s="11"/>
    </row>
    <row r="17" spans="1:11" ht="27.95" customHeight="1" x14ac:dyDescent="0.15">
      <c r="A17" s="31" t="s">
        <v>100</v>
      </c>
      <c r="B17" s="31"/>
      <c r="C17" s="31"/>
      <c r="D17" s="31"/>
      <c r="E17" s="31"/>
      <c r="F17" s="31"/>
      <c r="G17" s="31"/>
      <c r="H17" s="31"/>
      <c r="I17" s="29">
        <f>I15+I16</f>
        <v>0</v>
      </c>
      <c r="J17" s="28"/>
      <c r="K17" s="29"/>
    </row>
    <row r="18" spans="1:11" ht="30" customHeight="1" x14ac:dyDescent="0.15">
      <c r="A18" s="33" t="s">
        <v>102</v>
      </c>
      <c r="B18" s="34"/>
      <c r="C18" s="33"/>
      <c r="D18" s="33"/>
      <c r="E18" s="33"/>
      <c r="F18" s="33"/>
      <c r="G18" s="33"/>
      <c r="H18" s="33"/>
      <c r="I18" s="33"/>
      <c r="J18" s="34"/>
      <c r="K18" s="54"/>
    </row>
    <row r="19" spans="1:11" ht="49.5" customHeight="1" x14ac:dyDescent="0.15">
      <c r="A19" s="13">
        <v>1</v>
      </c>
      <c r="B19" s="14" t="s">
        <v>19</v>
      </c>
      <c r="C19" s="39" t="s">
        <v>105</v>
      </c>
      <c r="D19" s="13" t="s">
        <v>7</v>
      </c>
      <c r="E19" s="17">
        <v>32.72</v>
      </c>
      <c r="F19" s="48">
        <v>669.72</v>
      </c>
      <c r="G19" s="50">
        <f t="shared" ref="G19:G23" si="3">E19*F19</f>
        <v>21913.238399999998</v>
      </c>
      <c r="H19" s="17"/>
      <c r="I19" s="17">
        <f t="shared" ref="I19:I24" si="4">E19*H19</f>
        <v>0</v>
      </c>
      <c r="J19" s="16"/>
      <c r="K19" s="13" t="s">
        <v>103</v>
      </c>
    </row>
    <row r="20" spans="1:11" ht="66.95" customHeight="1" x14ac:dyDescent="0.15">
      <c r="A20" s="13">
        <v>2</v>
      </c>
      <c r="B20" s="14" t="s">
        <v>20</v>
      </c>
      <c r="C20" s="39" t="s">
        <v>92</v>
      </c>
      <c r="D20" s="13" t="s">
        <v>15</v>
      </c>
      <c r="E20" s="13">
        <v>1</v>
      </c>
      <c r="F20" s="48">
        <v>1605.5</v>
      </c>
      <c r="G20" s="50">
        <f t="shared" si="3"/>
        <v>1605.5</v>
      </c>
      <c r="H20" s="17"/>
      <c r="I20" s="17">
        <f t="shared" si="4"/>
        <v>0</v>
      </c>
      <c r="J20" s="18" t="s">
        <v>21</v>
      </c>
      <c r="K20" s="13"/>
    </row>
    <row r="21" spans="1:11" ht="30" customHeight="1" x14ac:dyDescent="0.15">
      <c r="A21" s="13">
        <v>3</v>
      </c>
      <c r="B21" s="14" t="s">
        <v>22</v>
      </c>
      <c r="C21" s="39" t="s">
        <v>106</v>
      </c>
      <c r="D21" s="13" t="s">
        <v>7</v>
      </c>
      <c r="E21" s="17">
        <f>E19</f>
        <v>32.72</v>
      </c>
      <c r="F21" s="48">
        <v>513.76</v>
      </c>
      <c r="G21" s="50">
        <f t="shared" si="3"/>
        <v>16810.227199999998</v>
      </c>
      <c r="H21" s="17"/>
      <c r="I21" s="17">
        <f t="shared" si="4"/>
        <v>0</v>
      </c>
      <c r="J21" s="16"/>
      <c r="K21" s="13"/>
    </row>
    <row r="22" spans="1:11" ht="30" customHeight="1" x14ac:dyDescent="0.15">
      <c r="A22" s="13">
        <v>4</v>
      </c>
      <c r="B22" s="14" t="s">
        <v>23</v>
      </c>
      <c r="C22" s="41" t="s">
        <v>24</v>
      </c>
      <c r="D22" s="13" t="s">
        <v>18</v>
      </c>
      <c r="E22" s="13">
        <v>1</v>
      </c>
      <c r="F22" s="48">
        <v>1146.79</v>
      </c>
      <c r="G22" s="50">
        <f t="shared" si="3"/>
        <v>1146.79</v>
      </c>
      <c r="H22" s="17"/>
      <c r="I22" s="17">
        <f t="shared" si="4"/>
        <v>0</v>
      </c>
      <c r="J22" s="18"/>
      <c r="K22" s="13"/>
    </row>
    <row r="23" spans="1:11" ht="30" customHeight="1" x14ac:dyDescent="0.15">
      <c r="A23" s="13">
        <v>5</v>
      </c>
      <c r="B23" s="14" t="s">
        <v>25</v>
      </c>
      <c r="C23" s="41" t="s">
        <v>26</v>
      </c>
      <c r="D23" s="13" t="s">
        <v>18</v>
      </c>
      <c r="E23" s="13">
        <v>1</v>
      </c>
      <c r="F23" s="48">
        <v>798.17</v>
      </c>
      <c r="G23" s="50">
        <f t="shared" si="3"/>
        <v>798.17</v>
      </c>
      <c r="H23" s="17"/>
      <c r="I23" s="17">
        <f t="shared" si="4"/>
        <v>0</v>
      </c>
      <c r="J23" s="18"/>
      <c r="K23" s="13"/>
    </row>
    <row r="24" spans="1:11" ht="30" customHeight="1" x14ac:dyDescent="0.15">
      <c r="A24" s="13">
        <v>6</v>
      </c>
      <c r="B24" s="14" t="s">
        <v>27</v>
      </c>
      <c r="C24" s="41" t="s">
        <v>28</v>
      </c>
      <c r="D24" s="22" t="s">
        <v>18</v>
      </c>
      <c r="E24" s="22">
        <v>1</v>
      </c>
      <c r="F24" s="49">
        <v>3486.24</v>
      </c>
      <c r="G24" s="51">
        <f>E24*F24</f>
        <v>3486.24</v>
      </c>
      <c r="H24" s="46"/>
      <c r="I24" s="46">
        <f t="shared" si="4"/>
        <v>0</v>
      </c>
      <c r="J24" s="20"/>
      <c r="K24" s="22" t="s">
        <v>103</v>
      </c>
    </row>
    <row r="25" spans="1:11" ht="30" customHeight="1" x14ac:dyDescent="0.15">
      <c r="A25" s="13">
        <v>7</v>
      </c>
      <c r="B25" s="14" t="s">
        <v>29</v>
      </c>
      <c r="C25" s="41" t="s">
        <v>30</v>
      </c>
      <c r="D25" s="22"/>
      <c r="E25" s="22"/>
      <c r="F25" s="49"/>
      <c r="G25" s="51"/>
      <c r="H25" s="46"/>
      <c r="I25" s="46"/>
      <c r="J25" s="20"/>
      <c r="K25" s="22"/>
    </row>
    <row r="26" spans="1:11" ht="54.95" customHeight="1" x14ac:dyDescent="0.15">
      <c r="A26" s="13">
        <v>8</v>
      </c>
      <c r="B26" s="14" t="s">
        <v>107</v>
      </c>
      <c r="C26" s="39" t="s">
        <v>108</v>
      </c>
      <c r="D26" s="22"/>
      <c r="E26" s="22"/>
      <c r="F26" s="49"/>
      <c r="G26" s="51"/>
      <c r="H26" s="46"/>
      <c r="I26" s="46"/>
      <c r="J26" s="20"/>
      <c r="K26" s="22"/>
    </row>
    <row r="27" spans="1:11" ht="27.95" customHeight="1" x14ac:dyDescent="0.15">
      <c r="A27" s="19" t="s">
        <v>95</v>
      </c>
      <c r="B27" s="20"/>
      <c r="C27" s="19"/>
      <c r="D27" s="19"/>
      <c r="E27" s="19"/>
      <c r="F27" s="19"/>
      <c r="G27" s="11">
        <f>SUM(G19:G26)</f>
        <v>45760.165599999993</v>
      </c>
      <c r="H27" s="21"/>
      <c r="I27" s="11">
        <f>SUM(I19:I26)</f>
        <v>0</v>
      </c>
      <c r="J27" s="16"/>
      <c r="K27" s="11"/>
    </row>
    <row r="28" spans="1:11" ht="27.95" customHeight="1" x14ac:dyDescent="0.15">
      <c r="A28" s="31" t="s">
        <v>93</v>
      </c>
      <c r="B28" s="31"/>
      <c r="C28" s="31"/>
      <c r="D28" s="31"/>
      <c r="E28" s="31"/>
      <c r="F28" s="31"/>
      <c r="G28" s="31"/>
      <c r="H28" s="31"/>
      <c r="I28" s="45"/>
      <c r="J28" s="25" t="s">
        <v>113</v>
      </c>
      <c r="K28" s="11"/>
    </row>
    <row r="29" spans="1:11" ht="27.95" customHeight="1" x14ac:dyDescent="0.15">
      <c r="A29" s="31" t="s">
        <v>100</v>
      </c>
      <c r="B29" s="31"/>
      <c r="C29" s="31"/>
      <c r="D29" s="31"/>
      <c r="E29" s="31"/>
      <c r="F29" s="31"/>
      <c r="G29" s="31"/>
      <c r="H29" s="31"/>
      <c r="I29" s="29">
        <f>I27+I28</f>
        <v>0</v>
      </c>
      <c r="J29" s="28"/>
      <c r="K29" s="29"/>
    </row>
    <row r="30" spans="1:11" ht="30" customHeight="1" x14ac:dyDescent="0.15">
      <c r="A30" s="33" t="s">
        <v>98</v>
      </c>
      <c r="B30" s="34"/>
      <c r="C30" s="33"/>
      <c r="D30" s="33"/>
      <c r="E30" s="33"/>
      <c r="F30" s="33"/>
      <c r="G30" s="33"/>
      <c r="H30" s="33"/>
      <c r="I30" s="33"/>
      <c r="J30" s="34"/>
      <c r="K30" s="54"/>
    </row>
    <row r="31" spans="1:11" s="26" customFormat="1" ht="27.95" customHeight="1" x14ac:dyDescent="0.15">
      <c r="A31" s="31" t="s">
        <v>99</v>
      </c>
      <c r="B31" s="31"/>
      <c r="C31" s="31"/>
      <c r="D31" s="31"/>
      <c r="E31" s="31"/>
      <c r="F31" s="31"/>
      <c r="G31" s="29">
        <f>G9+G15+G27</f>
        <v>176035.47499999998</v>
      </c>
      <c r="H31" s="52"/>
      <c r="I31" s="53">
        <f>I9+I15+I27</f>
        <v>0</v>
      </c>
      <c r="J31" s="28"/>
      <c r="K31" s="27"/>
    </row>
    <row r="32" spans="1:11" s="26" customFormat="1" ht="27.95" customHeight="1" x14ac:dyDescent="0.15">
      <c r="A32" s="31" t="s">
        <v>93</v>
      </c>
      <c r="B32" s="31"/>
      <c r="C32" s="31"/>
      <c r="D32" s="31"/>
      <c r="E32" s="31"/>
      <c r="F32" s="31"/>
      <c r="G32" s="31"/>
      <c r="H32" s="31"/>
      <c r="I32" s="53">
        <f>I10+I16+I28</f>
        <v>0</v>
      </c>
      <c r="J32" s="25" t="s">
        <v>113</v>
      </c>
      <c r="K32" s="27"/>
    </row>
    <row r="33" spans="1:11" s="26" customFormat="1" ht="27.95" customHeight="1" x14ac:dyDescent="0.15">
      <c r="A33" s="31" t="s">
        <v>94</v>
      </c>
      <c r="B33" s="31"/>
      <c r="C33" s="31"/>
      <c r="D33" s="31"/>
      <c r="E33" s="31"/>
      <c r="F33" s="31"/>
      <c r="G33" s="31"/>
      <c r="H33" s="31"/>
      <c r="I33" s="53">
        <f>I31+I32</f>
        <v>0</v>
      </c>
      <c r="J33" s="28"/>
      <c r="K33" s="27"/>
    </row>
    <row r="34" spans="1:11" ht="36" customHeight="1" x14ac:dyDescent="0.15">
      <c r="A34" s="43" t="s">
        <v>109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ht="36" customHeight="1" x14ac:dyDescent="0.15">
      <c r="A35" s="43" t="s">
        <v>110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43" spans="1:11" x14ac:dyDescent="0.15">
      <c r="G43">
        <f>G9*1.13+G15*1.13+G27*1.09</f>
        <v>197089.68012599996</v>
      </c>
    </row>
  </sheetData>
  <mergeCells count="27">
    <mergeCell ref="A31:F31"/>
    <mergeCell ref="K24:K26"/>
    <mergeCell ref="A2:K2"/>
    <mergeCell ref="A34:K34"/>
    <mergeCell ref="A35:K35"/>
    <mergeCell ref="D24:D26"/>
    <mergeCell ref="E24:E26"/>
    <mergeCell ref="A32:H32"/>
    <mergeCell ref="A33:H33"/>
    <mergeCell ref="A10:H10"/>
    <mergeCell ref="A11:H11"/>
    <mergeCell ref="A16:H16"/>
    <mergeCell ref="A17:H17"/>
    <mergeCell ref="A28:H28"/>
    <mergeCell ref="A29:H29"/>
    <mergeCell ref="F24:F26"/>
    <mergeCell ref="G24:G26"/>
    <mergeCell ref="H24:H26"/>
    <mergeCell ref="I24:I26"/>
    <mergeCell ref="J24:J26"/>
    <mergeCell ref="A18:J18"/>
    <mergeCell ref="A27:F27"/>
    <mergeCell ref="A30:J30"/>
    <mergeCell ref="A4:J4"/>
    <mergeCell ref="A9:F9"/>
    <mergeCell ref="A12:J12"/>
    <mergeCell ref="A15:F15"/>
  </mergeCells>
  <phoneticPr fontId="2" type="noConversion"/>
  <pageMargins left="0.39370078740157483" right="0.39370078740157483" top="0.78740157480314965" bottom="0.78740157480314965" header="0.51181102362204722" footer="0.51181102362204722"/>
  <pageSetup paperSize="9" scale="91" fitToHeight="0" orientation="landscape" r:id="rId1"/>
  <ignoredErrors>
    <ignoredError sqref="G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N22"/>
  <sheetViews>
    <sheetView topLeftCell="I14" zoomScale="85" zoomScaleNormal="85" workbookViewId="0">
      <selection activeCell="K15" sqref="K15"/>
    </sheetView>
  </sheetViews>
  <sheetFormatPr defaultColWidth="9" defaultRowHeight="13.5" x14ac:dyDescent="0.15"/>
  <cols>
    <col min="5" max="5" width="64.125" customWidth="1"/>
    <col min="6" max="6" width="13.5" customWidth="1"/>
    <col min="8" max="8" width="17.25" customWidth="1"/>
    <col min="9" max="9" width="52.375" customWidth="1"/>
    <col min="10" max="10" width="18.625" customWidth="1"/>
    <col min="11" max="11" width="133.875" customWidth="1"/>
    <col min="12" max="12" width="40.75" customWidth="1"/>
    <col min="13" max="13" width="25.125" customWidth="1"/>
  </cols>
  <sheetData>
    <row r="2" spans="4:14" x14ac:dyDescent="0.15">
      <c r="D2" s="1" t="s">
        <v>31</v>
      </c>
      <c r="E2" s="1" t="s">
        <v>32</v>
      </c>
      <c r="H2" s="1" t="s">
        <v>33</v>
      </c>
      <c r="I2" s="2" t="s">
        <v>34</v>
      </c>
    </row>
    <row r="3" spans="4:14" ht="63.95" customHeight="1" x14ac:dyDescent="0.15">
      <c r="D3" s="1" t="s">
        <v>35</v>
      </c>
      <c r="E3" s="3" t="s">
        <v>36</v>
      </c>
      <c r="H3" s="3" t="s">
        <v>37</v>
      </c>
      <c r="I3" s="4" t="s">
        <v>38</v>
      </c>
    </row>
    <row r="4" spans="4:14" ht="63" customHeight="1" x14ac:dyDescent="0.15">
      <c r="D4" s="1" t="s">
        <v>39</v>
      </c>
      <c r="E4" s="3" t="s">
        <v>40</v>
      </c>
      <c r="H4" s="3" t="s">
        <v>41</v>
      </c>
      <c r="I4" s="4" t="s">
        <v>42</v>
      </c>
    </row>
    <row r="5" spans="4:14" ht="57" customHeight="1" x14ac:dyDescent="0.15">
      <c r="D5" s="1" t="s">
        <v>43</v>
      </c>
      <c r="E5" s="3" t="s">
        <v>44</v>
      </c>
      <c r="H5" s="3" t="s">
        <v>45</v>
      </c>
      <c r="I5" s="4" t="s">
        <v>46</v>
      </c>
    </row>
    <row r="6" spans="4:14" ht="66.95" customHeight="1" x14ac:dyDescent="0.15">
      <c r="D6" s="1" t="s">
        <v>47</v>
      </c>
      <c r="E6" s="3" t="s">
        <v>48</v>
      </c>
      <c r="H6" s="3" t="s">
        <v>49</v>
      </c>
      <c r="I6" s="4" t="s">
        <v>14</v>
      </c>
    </row>
    <row r="7" spans="4:14" ht="27" x14ac:dyDescent="0.15">
      <c r="D7" s="1" t="s">
        <v>50</v>
      </c>
      <c r="E7" s="3" t="s">
        <v>51</v>
      </c>
    </row>
    <row r="8" spans="4:14" ht="35.1" customHeight="1" x14ac:dyDescent="0.15">
      <c r="D8" s="1" t="s">
        <v>52</v>
      </c>
      <c r="E8" s="3" t="s">
        <v>51</v>
      </c>
    </row>
    <row r="10" spans="4:14" ht="23.1" customHeight="1" x14ac:dyDescent="0.15">
      <c r="E10" s="5" t="s">
        <v>53</v>
      </c>
      <c r="F10" s="5" t="s">
        <v>54</v>
      </c>
      <c r="G10" s="5" t="s">
        <v>55</v>
      </c>
      <c r="H10" s="5" t="s">
        <v>56</v>
      </c>
      <c r="I10" s="5" t="s">
        <v>57</v>
      </c>
      <c r="J10" s="5" t="s">
        <v>58</v>
      </c>
      <c r="K10" t="s">
        <v>34</v>
      </c>
      <c r="L10" t="s">
        <v>59</v>
      </c>
      <c r="M10" t="s">
        <v>60</v>
      </c>
      <c r="N10" t="s">
        <v>61</v>
      </c>
    </row>
    <row r="11" spans="4:14" ht="294.95" customHeight="1" x14ac:dyDescent="0.15">
      <c r="E11" s="5">
        <v>1.2</v>
      </c>
      <c r="F11" s="5" t="s">
        <v>62</v>
      </c>
      <c r="G11" s="5">
        <v>320</v>
      </c>
      <c r="H11" s="5">
        <v>240</v>
      </c>
      <c r="I11" s="5">
        <v>256</v>
      </c>
      <c r="J11" s="5">
        <v>192</v>
      </c>
      <c r="K11" s="6" t="s">
        <v>63</v>
      </c>
      <c r="L11" s="6" t="s">
        <v>64</v>
      </c>
      <c r="M11" s="6" t="s">
        <v>65</v>
      </c>
      <c r="N11">
        <v>90</v>
      </c>
    </row>
    <row r="12" spans="4:14" ht="297" x14ac:dyDescent="0.15">
      <c r="E12" s="5">
        <v>1.5</v>
      </c>
      <c r="F12" s="5" t="s">
        <v>66</v>
      </c>
      <c r="G12" s="5">
        <v>320</v>
      </c>
      <c r="H12" s="5">
        <v>240</v>
      </c>
      <c r="I12" s="5">
        <v>208</v>
      </c>
      <c r="J12" s="5">
        <v>156</v>
      </c>
      <c r="K12" s="6" t="s">
        <v>67</v>
      </c>
      <c r="L12" s="6" t="s">
        <v>68</v>
      </c>
      <c r="M12" s="6" t="s">
        <v>65</v>
      </c>
      <c r="N12">
        <v>90</v>
      </c>
    </row>
    <row r="13" spans="4:14" ht="297" x14ac:dyDescent="0.15">
      <c r="E13" s="5">
        <v>1.8</v>
      </c>
      <c r="F13" s="5" t="s">
        <v>69</v>
      </c>
      <c r="G13" s="5">
        <v>320</v>
      </c>
      <c r="H13" s="5">
        <v>240</v>
      </c>
      <c r="I13" s="5">
        <v>171</v>
      </c>
      <c r="J13" s="5">
        <v>128</v>
      </c>
      <c r="K13" s="6" t="s">
        <v>70</v>
      </c>
      <c r="L13" s="6" t="s">
        <v>71</v>
      </c>
      <c r="M13" s="6" t="s">
        <v>72</v>
      </c>
      <c r="N13">
        <v>90</v>
      </c>
    </row>
    <row r="14" spans="4:14" ht="297" x14ac:dyDescent="0.15">
      <c r="E14" s="5">
        <v>2</v>
      </c>
      <c r="F14" s="5" t="s">
        <v>73</v>
      </c>
      <c r="G14" s="5">
        <v>320</v>
      </c>
      <c r="H14" s="5">
        <v>240</v>
      </c>
      <c r="I14" s="5">
        <v>160</v>
      </c>
      <c r="J14" s="5">
        <v>120</v>
      </c>
      <c r="K14" s="6" t="s">
        <v>74</v>
      </c>
      <c r="L14" s="6" t="s">
        <v>75</v>
      </c>
      <c r="M14" s="6" t="s">
        <v>72</v>
      </c>
      <c r="N14">
        <v>95</v>
      </c>
    </row>
    <row r="15" spans="4:14" ht="297" x14ac:dyDescent="0.15">
      <c r="E15" s="5">
        <v>2.5</v>
      </c>
      <c r="F15" s="5" t="s">
        <v>76</v>
      </c>
      <c r="G15" s="5">
        <v>320</v>
      </c>
      <c r="H15" s="5">
        <v>240</v>
      </c>
      <c r="I15" s="5">
        <v>128</v>
      </c>
      <c r="J15" s="5">
        <v>96</v>
      </c>
      <c r="K15" s="6" t="s">
        <v>77</v>
      </c>
      <c r="L15" s="6" t="s">
        <v>78</v>
      </c>
      <c r="M15" s="6" t="s">
        <v>72</v>
      </c>
      <c r="N15">
        <v>84</v>
      </c>
    </row>
    <row r="20" spans="5:9" x14ac:dyDescent="0.15">
      <c r="E20" t="s">
        <v>79</v>
      </c>
      <c r="H20" t="s">
        <v>80</v>
      </c>
      <c r="I20" s="7" t="e">
        <f>VLOOKUP(#REF!,E10:J15,5,1)</f>
        <v>#REF!</v>
      </c>
    </row>
    <row r="21" spans="5:9" x14ac:dyDescent="0.15">
      <c r="E21" t="s">
        <v>81</v>
      </c>
      <c r="F21" s="8" t="e">
        <f>ROUNDDOWN((#REF!*1000/320),0)</f>
        <v>#REF!</v>
      </c>
      <c r="H21" t="s">
        <v>82</v>
      </c>
      <c r="I21" s="7" t="e">
        <f>VLOOKUP(#REF!,E10:K15,6,1)</f>
        <v>#REF!</v>
      </c>
    </row>
    <row r="22" spans="5:9" x14ac:dyDescent="0.15">
      <c r="E22" t="s">
        <v>83</v>
      </c>
      <c r="F22" s="8" t="e">
        <f>ROUNDDOWN((#REF!*1000)/240,0)</f>
        <v>#REF!</v>
      </c>
    </row>
  </sheetData>
  <phoneticPr fontId="11" type="noConversion"/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报价清单</vt:lpstr>
      <vt:lpstr>Sheet1</vt:lpstr>
      <vt:lpstr>报价清单!Print_Titles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蔡浩青</dc:creator>
  <cp:lastModifiedBy>lenovo</cp:lastModifiedBy>
  <cp:lastPrinted>2026-05-07T06:34:20Z</cp:lastPrinted>
  <dcterms:created xsi:type="dcterms:W3CDTF">2023-05-12T11:15:00Z</dcterms:created>
  <dcterms:modified xsi:type="dcterms:W3CDTF">2026-05-07T06:34:27Z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176D84B32F7643DA80F1BA3156D7FBD3_13</vt:lpwstr>
  </property>
  <property fmtid="{D5CDD505-2E9C-101B-9397-08002B2CF9AE}" pid="4" name="CalculationRule">
    <vt:i4>0</vt:i4>
  </property>
</Properties>
</file>